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S4" i="1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3"/>
  <c r="T4" l="1"/>
  <c r="T35"/>
  <c r="T20"/>
  <c r="T13"/>
  <c r="T7"/>
  <c r="S44"/>
</calcChain>
</file>

<file path=xl/sharedStrings.xml><?xml version="1.0" encoding="utf-8"?>
<sst xmlns="http://schemas.openxmlformats.org/spreadsheetml/2006/main" count="66" uniqueCount="61">
  <si>
    <t>نوع عملیات</t>
  </si>
  <si>
    <t>گندم آبي</t>
  </si>
  <si>
    <t>گندم ديم</t>
  </si>
  <si>
    <t>جوآبي</t>
  </si>
  <si>
    <t>جو ديم</t>
  </si>
  <si>
    <t>پنبه</t>
  </si>
  <si>
    <t>ذرت علوفه اي</t>
  </si>
  <si>
    <t>ذرت دانه اي</t>
  </si>
  <si>
    <t>دانه هاي روغني</t>
  </si>
  <si>
    <t>يونجه</t>
  </si>
  <si>
    <t>چغندر قند</t>
  </si>
  <si>
    <t>سيب زميني</t>
  </si>
  <si>
    <t>برنج</t>
  </si>
  <si>
    <t>پياز</t>
  </si>
  <si>
    <t>حبوبات آبي</t>
  </si>
  <si>
    <t>حبوبات ديم</t>
  </si>
  <si>
    <t>جمع</t>
  </si>
  <si>
    <t>درحه عمليات</t>
  </si>
  <si>
    <t>سطح زیرکشت</t>
  </si>
  <si>
    <t xml:space="preserve"> خاك ورزي</t>
  </si>
  <si>
    <t>گاوآهن برگرداندار</t>
  </si>
  <si>
    <t>گاواهن قلمی</t>
  </si>
  <si>
    <t>خاك ورزي حفاظتي</t>
  </si>
  <si>
    <t>تهیه بستر</t>
  </si>
  <si>
    <t>خرد كردن كلوخه ها(‌ادوات غير فعال: ديسك، انواع كلتيواتور، ...)</t>
  </si>
  <si>
    <t>خرد كردن كلوخه ها(‌ادوات فعال: رتيواتور، روتوتيلر، سيكلوتيلر، ...)</t>
  </si>
  <si>
    <t xml:space="preserve"> تسطیح مرسوم</t>
  </si>
  <si>
    <t>تسطیح ليزري</t>
  </si>
  <si>
    <t>شیپرزنی</t>
  </si>
  <si>
    <t>پادلینگ</t>
  </si>
  <si>
    <t>کاشت</t>
  </si>
  <si>
    <t xml:space="preserve">کمبینات </t>
  </si>
  <si>
    <t>بذركاري</t>
  </si>
  <si>
    <t>کشت مستقیم</t>
  </si>
  <si>
    <t>نشاءکاری</t>
  </si>
  <si>
    <t>ریزدانه کاری</t>
  </si>
  <si>
    <t>غده کاری</t>
  </si>
  <si>
    <t>بذرپاشی (سانتریفوژ)</t>
  </si>
  <si>
    <t>داشت</t>
  </si>
  <si>
    <t>كنترل علفهاي هرز</t>
  </si>
  <si>
    <t>سمپاش لانس دار - موتوری</t>
  </si>
  <si>
    <t>سمپاشی بومدار</t>
  </si>
  <si>
    <t>سمپاش توربینی</t>
  </si>
  <si>
    <t xml:space="preserve">مبارزه با آفات وبيماريها </t>
  </si>
  <si>
    <t>کولتیواتور</t>
  </si>
  <si>
    <t>وجین کن</t>
  </si>
  <si>
    <t>سله شكني،خاكدهي پاي بوته</t>
  </si>
  <si>
    <t>برداشت</t>
  </si>
  <si>
    <t xml:space="preserve">کمباین </t>
  </si>
  <si>
    <t>دروگر</t>
  </si>
  <si>
    <t>مجموعه برداشت مکانیزه ویژه محصول</t>
  </si>
  <si>
    <t>چاپر</t>
  </si>
  <si>
    <t>سواتر</t>
  </si>
  <si>
    <t>ساقه خرد كن</t>
  </si>
  <si>
    <t>سمپاش الکترواستاتیک،</t>
  </si>
  <si>
    <t>سمپاش شاسي بلند</t>
  </si>
  <si>
    <t xml:space="preserve">میکرونر شاسی بلند </t>
  </si>
  <si>
    <t>سمپاش الکترواستاتیک</t>
  </si>
  <si>
    <t>بیلر</t>
  </si>
  <si>
    <t>موور-ریک</t>
  </si>
  <si>
    <t>وضعيت درجه مكانيزاسيون موجود محصولات عمده زراعی شهرستان چادگان در سال 94-93 ( به هكتار)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</si>
</sst>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78"/>
      <scheme val="minor"/>
    </font>
    <font>
      <sz val="10"/>
      <name val="Arial"/>
      <charset val="178"/>
    </font>
    <font>
      <sz val="10"/>
      <name val="Arial"/>
      <family val="2"/>
    </font>
    <font>
      <b/>
      <sz val="11"/>
      <name val="B Titr"/>
      <charset val="178"/>
    </font>
    <font>
      <b/>
      <shadow/>
      <sz val="7"/>
      <color indexed="8"/>
      <name val="B Titr"/>
      <charset val="178"/>
    </font>
    <font>
      <b/>
      <sz val="7"/>
      <color indexed="8"/>
      <name val="B Mitra"/>
      <charset val="178"/>
    </font>
    <font>
      <b/>
      <sz val="7"/>
      <color indexed="8"/>
      <name val="B Titr"/>
      <charset val="178"/>
    </font>
    <font>
      <sz val="7"/>
      <name val="B Titr"/>
      <charset val="178"/>
    </font>
    <font>
      <sz val="7"/>
      <color indexed="8"/>
      <name val="B Titr"/>
      <charset val="178"/>
    </font>
    <font>
      <shadow/>
      <sz val="7"/>
      <color indexed="8"/>
      <name val="B Titr"/>
      <charset val="178"/>
    </font>
    <font>
      <i/>
      <sz val="7"/>
      <name val="B Titr"/>
      <charset val="178"/>
    </font>
    <font>
      <sz val="7"/>
      <color theme="1"/>
      <name val="B Titr"/>
      <charset val="178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5">
    <xf numFmtId="0" fontId="0" fillId="0" borderId="0" xfId="0"/>
    <xf numFmtId="0" fontId="4" fillId="2" borderId="1" xfId="1" applyFont="1" applyFill="1" applyBorder="1" applyAlignment="1" applyProtection="1">
      <alignment horizontal="center" vertical="center" wrapText="1" readingOrder="2"/>
      <protection locked="0"/>
    </xf>
    <xf numFmtId="0" fontId="8" fillId="4" borderId="1" xfId="1" applyFont="1" applyFill="1" applyBorder="1" applyAlignment="1" applyProtection="1">
      <alignment horizontal="center" vertical="center" wrapText="1" readingOrder="2"/>
      <protection locked="0"/>
    </xf>
    <xf numFmtId="0" fontId="8" fillId="5" borderId="1" xfId="1" applyFont="1" applyFill="1" applyBorder="1" applyAlignment="1" applyProtection="1">
      <alignment horizontal="center" vertical="center" wrapText="1" readingOrder="2"/>
      <protection locked="0"/>
    </xf>
    <xf numFmtId="0" fontId="8" fillId="6" borderId="1" xfId="1" applyFont="1" applyFill="1" applyBorder="1" applyAlignment="1" applyProtection="1">
      <alignment horizontal="center" vertical="center" wrapText="1" readingOrder="2"/>
      <protection locked="0"/>
    </xf>
    <xf numFmtId="0" fontId="8" fillId="7" borderId="1" xfId="1" applyFont="1" applyFill="1" applyBorder="1" applyAlignment="1" applyProtection="1">
      <alignment horizontal="center" vertical="center" wrapText="1" readingOrder="2"/>
      <protection locked="0"/>
    </xf>
    <xf numFmtId="0" fontId="8" fillId="12" borderId="1" xfId="1" applyFont="1" applyFill="1" applyBorder="1" applyAlignment="1" applyProtection="1">
      <alignment horizontal="center" vertical="center" wrapText="1" readingOrder="2"/>
      <protection locked="0"/>
    </xf>
    <xf numFmtId="0" fontId="8" fillId="12" borderId="1" xfId="1" applyFont="1" applyFill="1" applyBorder="1" applyAlignment="1" applyProtection="1">
      <alignment horizontal="center" vertical="center" readingOrder="2"/>
      <protection locked="0"/>
    </xf>
    <xf numFmtId="0" fontId="8" fillId="9" borderId="1" xfId="1" applyFont="1" applyFill="1" applyBorder="1" applyAlignment="1" applyProtection="1">
      <alignment horizontal="center" vertical="center" wrapText="1" readingOrder="2"/>
      <protection locked="0"/>
    </xf>
    <xf numFmtId="0" fontId="8" fillId="11" borderId="1" xfId="1" applyFont="1" applyFill="1" applyBorder="1" applyAlignment="1" applyProtection="1">
      <alignment horizontal="center" vertical="center" wrapText="1" readingOrder="2"/>
      <protection locked="0"/>
    </xf>
    <xf numFmtId="0" fontId="8" fillId="8" borderId="1" xfId="1" applyFont="1" applyFill="1" applyBorder="1" applyAlignment="1" applyProtection="1">
      <alignment horizontal="center" vertical="center" wrapText="1" readingOrder="2"/>
      <protection locked="0"/>
    </xf>
    <xf numFmtId="0" fontId="8" fillId="10" borderId="1" xfId="1" applyFont="1" applyFill="1" applyBorder="1" applyAlignment="1" applyProtection="1">
      <alignment horizontal="center" vertical="center" wrapText="1" readingOrder="2"/>
      <protection locked="0"/>
    </xf>
    <xf numFmtId="0" fontId="9" fillId="3" borderId="1" xfId="1" applyFont="1" applyFill="1" applyBorder="1" applyAlignment="1" applyProtection="1">
      <alignment horizontal="center" vertical="center" wrapText="1" readingOrder="2"/>
      <protection locked="0"/>
    </xf>
    <xf numFmtId="0" fontId="7" fillId="0" borderId="1" xfId="1" applyFont="1" applyBorder="1" applyProtection="1"/>
    <xf numFmtId="2" fontId="7" fillId="13" borderId="1" xfId="1" applyNumberFormat="1" applyFont="1" applyFill="1" applyBorder="1" applyProtection="1"/>
    <xf numFmtId="0" fontId="11" fillId="15" borderId="1" xfId="1" applyFont="1" applyFill="1" applyBorder="1" applyAlignment="1" applyProtection="1">
      <alignment horizontal="center" vertical="center" wrapText="1" readingOrder="2"/>
      <protection locked="0"/>
    </xf>
    <xf numFmtId="0" fontId="7" fillId="14" borderId="1" xfId="1" applyFont="1" applyFill="1" applyBorder="1" applyProtection="1"/>
    <xf numFmtId="0" fontId="6" fillId="7" borderId="3" xfId="1" applyFont="1" applyFill="1" applyBorder="1" applyAlignment="1" applyProtection="1">
      <alignment horizontal="center" vertical="center" textRotation="90" wrapText="1" readingOrder="2"/>
      <protection locked="0"/>
    </xf>
    <xf numFmtId="0" fontId="6" fillId="7" borderId="2" xfId="1" applyFont="1" applyFill="1" applyBorder="1" applyAlignment="1" applyProtection="1">
      <alignment horizontal="center" vertical="center" textRotation="90" wrapText="1" readingOrder="2"/>
      <protection locked="0"/>
    </xf>
    <xf numFmtId="0" fontId="8" fillId="10" borderId="2" xfId="1" applyFont="1" applyFill="1" applyBorder="1" applyAlignment="1" applyProtection="1">
      <alignment horizontal="center" vertical="center" wrapText="1" readingOrder="2"/>
      <protection locked="0"/>
    </xf>
    <xf numFmtId="0" fontId="9" fillId="3" borderId="2" xfId="1" applyFont="1" applyFill="1" applyBorder="1" applyAlignment="1" applyProtection="1">
      <alignment horizontal="center" vertical="center" wrapText="1" readingOrder="2"/>
      <protection locked="0"/>
    </xf>
    <xf numFmtId="2" fontId="7" fillId="13" borderId="1" xfId="0" applyNumberFormat="1" applyFont="1" applyFill="1" applyBorder="1" applyProtection="1"/>
    <xf numFmtId="2" fontId="10" fillId="16" borderId="1" xfId="0" applyNumberFormat="1" applyFont="1" applyFill="1" applyBorder="1" applyProtection="1"/>
    <xf numFmtId="0" fontId="7" fillId="0" borderId="3" xfId="1" applyFont="1" applyBorder="1" applyAlignment="1" applyProtection="1">
      <alignment horizontal="center"/>
      <protection locked="0"/>
    </xf>
    <xf numFmtId="0" fontId="7" fillId="0" borderId="2" xfId="1" applyFont="1" applyBorder="1" applyAlignment="1" applyProtection="1">
      <alignment horizontal="center"/>
      <protection locked="0"/>
    </xf>
    <xf numFmtId="0" fontId="6" fillId="7" borderId="1" xfId="1" applyFont="1" applyFill="1" applyBorder="1" applyAlignment="1" applyProtection="1">
      <alignment horizontal="center" vertical="center" textRotation="90" wrapText="1" readingOrder="2"/>
      <protection locked="0"/>
    </xf>
    <xf numFmtId="0" fontId="9" fillId="3" borderId="3" xfId="1" applyFont="1" applyFill="1" applyBorder="1" applyAlignment="1" applyProtection="1">
      <alignment horizontal="center" vertical="center" wrapText="1" readingOrder="2"/>
      <protection locked="0"/>
    </xf>
    <xf numFmtId="0" fontId="9" fillId="3" borderId="2" xfId="1" applyFont="1" applyFill="1" applyBorder="1" applyAlignment="1" applyProtection="1">
      <alignment horizontal="center" vertical="center" wrapText="1" readingOrder="2"/>
      <protection locked="0"/>
    </xf>
    <xf numFmtId="0" fontId="9" fillId="3" borderId="4" xfId="1" applyFont="1" applyFill="1" applyBorder="1" applyAlignment="1" applyProtection="1">
      <alignment horizontal="center" vertical="center" wrapText="1" readingOrder="2"/>
      <protection locked="0"/>
    </xf>
    <xf numFmtId="0" fontId="6" fillId="7" borderId="5" xfId="1" applyFont="1" applyFill="1" applyBorder="1" applyAlignment="1" applyProtection="1">
      <alignment horizontal="center" vertical="center" textRotation="90" wrapText="1" readingOrder="2"/>
      <protection locked="0"/>
    </xf>
    <xf numFmtId="0" fontId="6" fillId="7" borderId="6" xfId="1" applyFont="1" applyFill="1" applyBorder="1" applyAlignment="1" applyProtection="1">
      <alignment horizontal="center" vertical="center" textRotation="90" wrapText="1" readingOrder="2"/>
      <protection locked="0"/>
    </xf>
    <xf numFmtId="0" fontId="6" fillId="7" borderId="7" xfId="1" applyFont="1" applyFill="1" applyBorder="1" applyAlignment="1" applyProtection="1">
      <alignment horizontal="center" vertical="center" textRotation="90" wrapText="1" readingOrder="2"/>
      <protection locked="0"/>
    </xf>
    <xf numFmtId="0" fontId="3" fillId="13" borderId="1" xfId="1" applyFont="1" applyFill="1" applyBorder="1" applyAlignment="1" applyProtection="1">
      <alignment horizontal="center" readingOrder="2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6" fillId="7" borderId="1" xfId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rightToLeft="1" tabSelected="1" topLeftCell="A16" workbookViewId="0">
      <selection activeCell="U9" sqref="U9"/>
    </sheetView>
  </sheetViews>
  <sheetFormatPr defaultRowHeight="15"/>
  <cols>
    <col min="1" max="1" width="4.5703125" customWidth="1"/>
    <col min="2" max="2" width="5.5703125" customWidth="1"/>
    <col min="3" max="3" width="32.5703125" bestFit="1" customWidth="1"/>
    <col min="4" max="4" width="5.5703125" bestFit="1" customWidth="1"/>
    <col min="5" max="5" width="5.28515625" bestFit="1" customWidth="1"/>
    <col min="6" max="7" width="4.140625" bestFit="1" customWidth="1"/>
    <col min="8" max="8" width="5.28515625" customWidth="1"/>
    <col min="9" max="9" width="7.42578125" bestFit="1" customWidth="1"/>
    <col min="10" max="10" width="6.5703125" customWidth="1"/>
    <col min="11" max="11" width="6.28515625" customWidth="1"/>
    <col min="12" max="12" width="10" customWidth="1"/>
    <col min="13" max="13" width="6.85546875" customWidth="1"/>
    <col min="14" max="14" width="6.28515625" bestFit="1" customWidth="1"/>
    <col min="15" max="15" width="3" bestFit="1" customWidth="1"/>
    <col min="16" max="16" width="3.85546875" bestFit="1" customWidth="1"/>
    <col min="17" max="17" width="6.5703125" bestFit="1" customWidth="1"/>
    <col min="18" max="18" width="6.28515625" bestFit="1" customWidth="1"/>
    <col min="19" max="20" width="7" bestFit="1" customWidth="1"/>
  </cols>
  <sheetData>
    <row r="1" spans="1:20" ht="22.5">
      <c r="A1" s="32" t="s">
        <v>60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28.5">
      <c r="A2" s="33" t="s">
        <v>0</v>
      </c>
      <c r="B2" s="33"/>
      <c r="C2" s="33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17.25">
      <c r="A3" s="34" t="s">
        <v>18</v>
      </c>
      <c r="B3" s="34"/>
      <c r="C3" s="34"/>
      <c r="D3" s="12">
        <v>2500</v>
      </c>
      <c r="E3" s="12">
        <v>4500</v>
      </c>
      <c r="F3" s="12">
        <v>1300</v>
      </c>
      <c r="G3" s="12">
        <v>4000</v>
      </c>
      <c r="H3" s="12"/>
      <c r="I3" s="12">
        <v>350</v>
      </c>
      <c r="J3" s="12"/>
      <c r="K3" s="12">
        <v>42</v>
      </c>
      <c r="L3" s="12">
        <v>1900</v>
      </c>
      <c r="M3" s="12"/>
      <c r="N3" s="12">
        <v>2000</v>
      </c>
      <c r="O3" s="12"/>
      <c r="P3" s="12">
        <v>80</v>
      </c>
      <c r="Q3" s="12">
        <v>400</v>
      </c>
      <c r="R3" s="12">
        <v>500</v>
      </c>
      <c r="S3" s="13">
        <f>SUM(D3:R3)</f>
        <v>17572</v>
      </c>
      <c r="T3" s="13"/>
    </row>
    <row r="4" spans="1:20" ht="17.25">
      <c r="A4" s="25" t="s">
        <v>19</v>
      </c>
      <c r="B4" s="29"/>
      <c r="C4" s="2" t="s">
        <v>20</v>
      </c>
      <c r="D4" s="12">
        <v>1000</v>
      </c>
      <c r="E4" s="12">
        <v>2500</v>
      </c>
      <c r="F4" s="12">
        <v>1000</v>
      </c>
      <c r="G4" s="12">
        <v>3000</v>
      </c>
      <c r="H4" s="12"/>
      <c r="I4" s="12">
        <v>350</v>
      </c>
      <c r="J4" s="12"/>
      <c r="K4" s="12">
        <v>35</v>
      </c>
      <c r="L4" s="12">
        <v>1600</v>
      </c>
      <c r="M4" s="12"/>
      <c r="N4" s="12">
        <v>2000</v>
      </c>
      <c r="O4" s="12"/>
      <c r="P4" s="12">
        <v>80</v>
      </c>
      <c r="Q4" s="12">
        <v>300</v>
      </c>
      <c r="R4" s="12">
        <v>250</v>
      </c>
      <c r="S4" s="13">
        <f t="shared" ref="S4:S42" si="0">SUM(D4:R4)</f>
        <v>12115</v>
      </c>
      <c r="T4" s="21">
        <f>(S4+S5+S6)/S3*100</f>
        <v>99.260186660596403</v>
      </c>
    </row>
    <row r="5" spans="1:20" ht="17.25">
      <c r="A5" s="25"/>
      <c r="B5" s="30"/>
      <c r="C5" s="2" t="s">
        <v>21</v>
      </c>
      <c r="D5" s="12">
        <v>0</v>
      </c>
      <c r="E5" s="12">
        <v>2000</v>
      </c>
      <c r="F5" s="12"/>
      <c r="G5" s="12">
        <v>1000</v>
      </c>
      <c r="H5" s="12"/>
      <c r="I5" s="12"/>
      <c r="J5" s="12"/>
      <c r="K5" s="12"/>
      <c r="L5" s="12"/>
      <c r="M5" s="12"/>
      <c r="N5" s="12"/>
      <c r="O5" s="12"/>
      <c r="P5" s="12"/>
      <c r="Q5" s="12">
        <v>0</v>
      </c>
      <c r="R5" s="12">
        <v>220</v>
      </c>
      <c r="S5" s="13">
        <f t="shared" si="0"/>
        <v>3220</v>
      </c>
      <c r="T5" s="13"/>
    </row>
    <row r="6" spans="1:20" ht="17.25">
      <c r="A6" s="25"/>
      <c r="B6" s="31"/>
      <c r="C6" s="2" t="s">
        <v>22</v>
      </c>
      <c r="D6" s="12">
        <v>1500</v>
      </c>
      <c r="E6" s="12">
        <v>0</v>
      </c>
      <c r="F6" s="12">
        <v>200</v>
      </c>
      <c r="G6" s="12">
        <v>0</v>
      </c>
      <c r="H6" s="12"/>
      <c r="I6" s="12"/>
      <c r="J6" s="12"/>
      <c r="K6" s="12">
        <v>7</v>
      </c>
      <c r="L6" s="12">
        <v>300</v>
      </c>
      <c r="M6" s="12"/>
      <c r="N6" s="12"/>
      <c r="O6" s="12"/>
      <c r="P6" s="12"/>
      <c r="Q6" s="12">
        <v>100</v>
      </c>
      <c r="R6" s="12">
        <v>0</v>
      </c>
      <c r="S6" s="13">
        <f t="shared" si="0"/>
        <v>2107</v>
      </c>
      <c r="T6" s="13"/>
    </row>
    <row r="7" spans="1:20" ht="17.25">
      <c r="A7" s="25" t="s">
        <v>23</v>
      </c>
      <c r="B7" s="29"/>
      <c r="C7" s="15" t="s">
        <v>24</v>
      </c>
      <c r="D7" s="12">
        <v>500</v>
      </c>
      <c r="E7" s="12">
        <v>3000</v>
      </c>
      <c r="F7" s="12">
        <v>1000</v>
      </c>
      <c r="G7" s="12">
        <v>1100</v>
      </c>
      <c r="H7" s="12"/>
      <c r="I7" s="12">
        <v>150</v>
      </c>
      <c r="J7" s="12"/>
      <c r="K7" s="12">
        <v>7</v>
      </c>
      <c r="L7" s="12">
        <v>1100</v>
      </c>
      <c r="M7" s="12"/>
      <c r="N7" s="12">
        <v>700</v>
      </c>
      <c r="O7" s="12"/>
      <c r="P7" s="12">
        <v>10</v>
      </c>
      <c r="Q7" s="12">
        <v>300</v>
      </c>
      <c r="R7" s="12">
        <v>210</v>
      </c>
      <c r="S7" s="13">
        <f t="shared" si="0"/>
        <v>8077</v>
      </c>
      <c r="T7" s="21">
        <f>(S7+S8+S9+S10+S11+S12)/(2*S3)*100</f>
        <v>48.804916913271114</v>
      </c>
    </row>
    <row r="8" spans="1:20" ht="17.25">
      <c r="A8" s="25"/>
      <c r="B8" s="30"/>
      <c r="C8" s="15" t="s">
        <v>25</v>
      </c>
      <c r="D8" s="12">
        <v>1200</v>
      </c>
      <c r="E8" s="12">
        <v>100</v>
      </c>
      <c r="F8" s="12">
        <v>100</v>
      </c>
      <c r="G8" s="12">
        <v>50</v>
      </c>
      <c r="H8" s="12"/>
      <c r="I8" s="12">
        <v>150</v>
      </c>
      <c r="J8" s="12"/>
      <c r="K8" s="12">
        <v>35</v>
      </c>
      <c r="L8" s="12">
        <v>500</v>
      </c>
      <c r="M8" s="12"/>
      <c r="N8" s="12">
        <v>1200</v>
      </c>
      <c r="O8" s="12"/>
      <c r="P8" s="12">
        <v>70</v>
      </c>
      <c r="Q8" s="12">
        <v>100</v>
      </c>
      <c r="R8" s="12"/>
      <c r="S8" s="13">
        <f t="shared" si="0"/>
        <v>3505</v>
      </c>
      <c r="T8" s="13"/>
    </row>
    <row r="9" spans="1:20" ht="17.25">
      <c r="A9" s="25"/>
      <c r="B9" s="30"/>
      <c r="C9" s="3" t="s">
        <v>26</v>
      </c>
      <c r="D9" s="12">
        <v>1000</v>
      </c>
      <c r="E9" s="12"/>
      <c r="F9" s="12">
        <v>800</v>
      </c>
      <c r="G9" s="12"/>
      <c r="H9" s="12"/>
      <c r="I9" s="12">
        <v>200</v>
      </c>
      <c r="J9" s="12"/>
      <c r="K9" s="12">
        <v>40</v>
      </c>
      <c r="L9" s="12">
        <v>1800</v>
      </c>
      <c r="M9" s="12"/>
      <c r="N9" s="12">
        <v>1300</v>
      </c>
      <c r="O9" s="12"/>
      <c r="P9" s="12">
        <v>80</v>
      </c>
      <c r="Q9" s="12">
        <v>100</v>
      </c>
      <c r="R9" s="12"/>
      <c r="S9" s="13">
        <f t="shared" si="0"/>
        <v>5320</v>
      </c>
      <c r="T9" s="16"/>
    </row>
    <row r="10" spans="1:20" ht="17.25">
      <c r="A10" s="25"/>
      <c r="B10" s="30"/>
      <c r="C10" s="3" t="s">
        <v>27</v>
      </c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  <c r="S10" s="13">
        <f t="shared" si="0"/>
        <v>0</v>
      </c>
      <c r="T10" s="13"/>
    </row>
    <row r="11" spans="1:20" ht="17.25">
      <c r="A11" s="25"/>
      <c r="B11" s="30"/>
      <c r="C11" s="4" t="s">
        <v>28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>
        <v>250</v>
      </c>
      <c r="O11" s="12"/>
      <c r="P11" s="12"/>
      <c r="Q11" s="12"/>
      <c r="R11" s="12"/>
      <c r="S11" s="13">
        <f t="shared" si="0"/>
        <v>250</v>
      </c>
      <c r="T11" s="13"/>
    </row>
    <row r="12" spans="1:20" ht="17.25">
      <c r="A12" s="25"/>
      <c r="B12" s="31"/>
      <c r="C12" s="4" t="s">
        <v>29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>
        <f t="shared" si="0"/>
        <v>0</v>
      </c>
      <c r="T12" s="13"/>
    </row>
    <row r="13" spans="1:20" ht="17.25">
      <c r="A13" s="25" t="s">
        <v>30</v>
      </c>
      <c r="B13" s="29"/>
      <c r="C13" s="5" t="s">
        <v>31</v>
      </c>
      <c r="D13" s="12">
        <v>900</v>
      </c>
      <c r="E13" s="12"/>
      <c r="F13" s="12">
        <v>300</v>
      </c>
      <c r="G13" s="12"/>
      <c r="H13" s="12"/>
      <c r="I13" s="12"/>
      <c r="J13" s="12"/>
      <c r="K13" s="12">
        <v>35</v>
      </c>
      <c r="L13" s="12">
        <v>40</v>
      </c>
      <c r="M13" s="12"/>
      <c r="N13" s="12"/>
      <c r="O13" s="12"/>
      <c r="P13" s="12"/>
      <c r="Q13" s="12"/>
      <c r="R13" s="12"/>
      <c r="S13" s="13">
        <f t="shared" si="0"/>
        <v>1275</v>
      </c>
      <c r="T13" s="21">
        <f>(S13+S14+S15+S16+S17+S18+S19)/S3*100</f>
        <v>84.179376280446164</v>
      </c>
    </row>
    <row r="14" spans="1:20" ht="17.25">
      <c r="A14" s="25"/>
      <c r="B14" s="30"/>
      <c r="C14" s="5" t="s">
        <v>32</v>
      </c>
      <c r="D14" s="12">
        <v>600</v>
      </c>
      <c r="E14" s="12">
        <v>2000</v>
      </c>
      <c r="F14" s="12">
        <v>100</v>
      </c>
      <c r="G14" s="12">
        <v>200</v>
      </c>
      <c r="H14" s="12"/>
      <c r="I14" s="12">
        <v>350</v>
      </c>
      <c r="J14" s="12"/>
      <c r="K14" s="12">
        <v>7</v>
      </c>
      <c r="L14" s="12">
        <v>1500</v>
      </c>
      <c r="M14" s="12"/>
      <c r="N14" s="12"/>
      <c r="O14" s="12"/>
      <c r="P14" s="12"/>
      <c r="Q14" s="12">
        <v>90</v>
      </c>
      <c r="R14" s="12"/>
      <c r="S14" s="13">
        <f t="shared" si="0"/>
        <v>4847</v>
      </c>
      <c r="T14" s="13"/>
    </row>
    <row r="15" spans="1:20" ht="17.25">
      <c r="A15" s="25"/>
      <c r="B15" s="30"/>
      <c r="C15" s="5" t="s">
        <v>33</v>
      </c>
      <c r="D15" s="12">
        <v>500</v>
      </c>
      <c r="E15" s="12"/>
      <c r="F15" s="12">
        <v>100</v>
      </c>
      <c r="G15" s="12"/>
      <c r="H15" s="12"/>
      <c r="I15" s="12"/>
      <c r="J15" s="12"/>
      <c r="K15" s="12"/>
      <c r="L15" s="12">
        <v>20</v>
      </c>
      <c r="M15" s="12"/>
      <c r="N15" s="12"/>
      <c r="O15" s="12"/>
      <c r="P15" s="12"/>
      <c r="Q15" s="12"/>
      <c r="R15" s="12"/>
      <c r="S15" s="13">
        <f t="shared" si="0"/>
        <v>620</v>
      </c>
      <c r="T15" s="13"/>
    </row>
    <row r="16" spans="1:20" ht="17.25">
      <c r="A16" s="25"/>
      <c r="B16" s="30"/>
      <c r="C16" s="5" t="s">
        <v>34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3">
        <f t="shared" si="0"/>
        <v>0</v>
      </c>
      <c r="T16" s="13"/>
    </row>
    <row r="17" spans="1:20" ht="17.25">
      <c r="A17" s="25"/>
      <c r="B17" s="30"/>
      <c r="C17" s="5" t="s">
        <v>35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3">
        <f t="shared" si="0"/>
        <v>0</v>
      </c>
      <c r="T17" s="13"/>
    </row>
    <row r="18" spans="1:20" ht="17.25">
      <c r="A18" s="25"/>
      <c r="B18" s="30"/>
      <c r="C18" s="5" t="s">
        <v>36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v>1950</v>
      </c>
      <c r="O18" s="12"/>
      <c r="P18" s="12"/>
      <c r="Q18" s="12"/>
      <c r="R18" s="12"/>
      <c r="S18" s="13">
        <f t="shared" si="0"/>
        <v>1950</v>
      </c>
      <c r="T18" s="13"/>
    </row>
    <row r="19" spans="1:20" ht="17.25">
      <c r="A19" s="25"/>
      <c r="B19" s="31"/>
      <c r="C19" s="5" t="s">
        <v>37</v>
      </c>
      <c r="D19" s="12">
        <v>500</v>
      </c>
      <c r="E19" s="12">
        <v>2500</v>
      </c>
      <c r="F19" s="12">
        <v>600</v>
      </c>
      <c r="G19" s="12">
        <v>2500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3">
        <f t="shared" si="0"/>
        <v>6100</v>
      </c>
      <c r="T19" s="13"/>
    </row>
    <row r="20" spans="1:20" ht="17.25" customHeight="1">
      <c r="A20" s="25" t="s">
        <v>38</v>
      </c>
      <c r="B20" s="29" t="s">
        <v>39</v>
      </c>
      <c r="C20" s="6" t="s">
        <v>40</v>
      </c>
      <c r="D20" s="12">
        <v>1100</v>
      </c>
      <c r="E20" s="12">
        <v>1000</v>
      </c>
      <c r="F20" s="12">
        <v>490</v>
      </c>
      <c r="G20" s="12">
        <v>600</v>
      </c>
      <c r="H20" s="12"/>
      <c r="I20" s="12">
        <v>250</v>
      </c>
      <c r="J20" s="12"/>
      <c r="K20" s="12"/>
      <c r="L20" s="12">
        <v>150</v>
      </c>
      <c r="M20" s="12"/>
      <c r="N20" s="12">
        <v>800</v>
      </c>
      <c r="O20" s="12"/>
      <c r="P20" s="12">
        <v>170</v>
      </c>
      <c r="Q20" s="12">
        <v>200</v>
      </c>
      <c r="R20" s="12">
        <v>10</v>
      </c>
      <c r="S20" s="13">
        <f t="shared" si="0"/>
        <v>4770</v>
      </c>
      <c r="T20" s="21">
        <f>(S20+S21+S22+S23+S24+S25+S26+S27+S28+S29+S30+S31+S32+S33+S34)/(2*S3)*100</f>
        <v>53.556794900978829</v>
      </c>
    </row>
    <row r="21" spans="1:20" ht="17.25">
      <c r="A21" s="25"/>
      <c r="B21" s="30"/>
      <c r="C21" s="7" t="s">
        <v>41</v>
      </c>
      <c r="D21" s="12">
        <v>600</v>
      </c>
      <c r="E21" s="12">
        <v>500</v>
      </c>
      <c r="F21" s="12">
        <v>28</v>
      </c>
      <c r="G21" s="12">
        <v>200</v>
      </c>
      <c r="H21" s="12"/>
      <c r="I21" s="12">
        <v>100</v>
      </c>
      <c r="J21" s="12"/>
      <c r="K21" s="12">
        <v>42</v>
      </c>
      <c r="L21" s="12">
        <v>0</v>
      </c>
      <c r="M21" s="12"/>
      <c r="N21" s="12">
        <v>2200</v>
      </c>
      <c r="O21" s="12"/>
      <c r="P21" s="12">
        <v>110</v>
      </c>
      <c r="Q21" s="12">
        <v>100</v>
      </c>
      <c r="R21" s="12">
        <v>0</v>
      </c>
      <c r="S21" s="13">
        <f t="shared" si="0"/>
        <v>3880</v>
      </c>
      <c r="T21" s="13"/>
    </row>
    <row r="22" spans="1:20" ht="17.25">
      <c r="A22" s="25"/>
      <c r="B22" s="30"/>
      <c r="C22" s="6" t="s">
        <v>42</v>
      </c>
      <c r="D22" s="12">
        <v>0</v>
      </c>
      <c r="E22" s="12"/>
      <c r="F22" s="12"/>
      <c r="G22" s="12"/>
      <c r="H22" s="12"/>
      <c r="I22" s="12"/>
      <c r="J22" s="12"/>
      <c r="K22" s="12"/>
      <c r="L22" s="12"/>
      <c r="M22" s="12"/>
      <c r="N22" s="12">
        <v>0</v>
      </c>
      <c r="O22" s="12"/>
      <c r="P22" s="12"/>
      <c r="Q22" s="12"/>
      <c r="R22" s="12"/>
      <c r="S22" s="13">
        <f t="shared" si="0"/>
        <v>0</v>
      </c>
      <c r="T22" s="13"/>
    </row>
    <row r="23" spans="1:20" ht="17.25">
      <c r="A23" s="25"/>
      <c r="B23" s="30"/>
      <c r="C23" s="6" t="s">
        <v>54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>
        <f t="shared" si="0"/>
        <v>0</v>
      </c>
      <c r="T23" s="13"/>
    </row>
    <row r="24" spans="1:20" ht="17.25">
      <c r="A24" s="25"/>
      <c r="B24" s="30"/>
      <c r="C24" s="6" t="s">
        <v>56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3">
        <f t="shared" si="0"/>
        <v>0</v>
      </c>
      <c r="T24" s="13"/>
    </row>
    <row r="25" spans="1:20" ht="17.25">
      <c r="A25" s="25"/>
      <c r="B25" s="31"/>
      <c r="C25" s="6" t="s">
        <v>55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3">
        <f t="shared" si="0"/>
        <v>0</v>
      </c>
      <c r="T25" s="13"/>
    </row>
    <row r="26" spans="1:20" ht="17.25" customHeight="1">
      <c r="A26" s="25"/>
      <c r="B26" s="29" t="s">
        <v>43</v>
      </c>
      <c r="C26" s="6" t="s">
        <v>40</v>
      </c>
      <c r="D26" s="12">
        <v>1200</v>
      </c>
      <c r="E26" s="12">
        <v>500</v>
      </c>
      <c r="F26" s="12">
        <v>1000</v>
      </c>
      <c r="G26" s="12">
        <v>500</v>
      </c>
      <c r="H26" s="12"/>
      <c r="I26" s="12">
        <v>250</v>
      </c>
      <c r="J26" s="12"/>
      <c r="K26" s="12">
        <v>42</v>
      </c>
      <c r="L26" s="12">
        <v>200</v>
      </c>
      <c r="M26" s="12"/>
      <c r="N26" s="12">
        <v>2200</v>
      </c>
      <c r="O26" s="12"/>
      <c r="P26" s="12">
        <v>170</v>
      </c>
      <c r="Q26" s="12">
        <v>350</v>
      </c>
      <c r="R26" s="12">
        <v>10</v>
      </c>
      <c r="S26" s="13">
        <f t="shared" si="0"/>
        <v>6422</v>
      </c>
      <c r="T26" s="13"/>
    </row>
    <row r="27" spans="1:20" ht="17.25">
      <c r="A27" s="25"/>
      <c r="B27" s="30"/>
      <c r="C27" s="7" t="s">
        <v>41</v>
      </c>
      <c r="D27" s="12">
        <v>800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>
        <f t="shared" si="0"/>
        <v>800</v>
      </c>
      <c r="T27" s="13"/>
    </row>
    <row r="28" spans="1:20" ht="17.25">
      <c r="A28" s="25"/>
      <c r="B28" s="30"/>
      <c r="C28" s="6" t="s">
        <v>42</v>
      </c>
      <c r="D28" s="12">
        <v>400</v>
      </c>
      <c r="E28" s="12"/>
      <c r="F28" s="12"/>
      <c r="G28" s="12"/>
      <c r="H28" s="12"/>
      <c r="I28" s="12"/>
      <c r="J28" s="12"/>
      <c r="K28" s="12"/>
      <c r="L28" s="12"/>
      <c r="M28" s="12"/>
      <c r="N28" s="12">
        <v>400</v>
      </c>
      <c r="O28" s="12"/>
      <c r="P28" s="12"/>
      <c r="Q28" s="12"/>
      <c r="R28" s="12"/>
      <c r="S28" s="13">
        <f t="shared" si="0"/>
        <v>800</v>
      </c>
      <c r="T28" s="13"/>
    </row>
    <row r="29" spans="1:20" ht="17.25">
      <c r="A29" s="25"/>
      <c r="B29" s="30"/>
      <c r="C29" s="6" t="s">
        <v>57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3">
        <f t="shared" si="0"/>
        <v>0</v>
      </c>
      <c r="T29" s="13"/>
    </row>
    <row r="30" spans="1:20" ht="17.25">
      <c r="A30" s="25"/>
      <c r="B30" s="30"/>
      <c r="C30" s="6" t="s">
        <v>56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3">
        <f t="shared" si="0"/>
        <v>0</v>
      </c>
      <c r="T30" s="13"/>
    </row>
    <row r="31" spans="1:20" ht="17.25">
      <c r="A31" s="25"/>
      <c r="B31" s="31"/>
      <c r="C31" s="6" t="s">
        <v>55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>
        <f t="shared" si="0"/>
        <v>0</v>
      </c>
      <c r="T31" s="13"/>
    </row>
    <row r="32" spans="1:20" ht="17.25">
      <c r="A32" s="25"/>
      <c r="B32" s="29"/>
      <c r="C32" s="8" t="s">
        <v>44</v>
      </c>
      <c r="D32" s="12"/>
      <c r="E32" s="12"/>
      <c r="F32" s="12"/>
      <c r="G32" s="12"/>
      <c r="H32" s="12"/>
      <c r="I32" s="12">
        <v>350</v>
      </c>
      <c r="J32" s="12"/>
      <c r="K32" s="12"/>
      <c r="L32" s="12"/>
      <c r="M32" s="12"/>
      <c r="N32" s="12"/>
      <c r="O32" s="12"/>
      <c r="P32" s="12"/>
      <c r="Q32" s="12"/>
      <c r="R32" s="12"/>
      <c r="S32" s="13">
        <f t="shared" si="0"/>
        <v>350</v>
      </c>
      <c r="T32" s="13"/>
    </row>
    <row r="33" spans="1:20" ht="17.25">
      <c r="A33" s="25"/>
      <c r="B33" s="30"/>
      <c r="C33" s="9" t="s">
        <v>45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3">
        <f t="shared" si="0"/>
        <v>0</v>
      </c>
      <c r="T33" s="13"/>
    </row>
    <row r="34" spans="1:20" ht="17.25">
      <c r="A34" s="25"/>
      <c r="B34" s="31"/>
      <c r="C34" s="10" t="s">
        <v>46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>
        <v>1800</v>
      </c>
      <c r="O34" s="12"/>
      <c r="P34" s="12"/>
      <c r="Q34" s="12"/>
      <c r="R34" s="12"/>
      <c r="S34" s="13">
        <f t="shared" si="0"/>
        <v>1800</v>
      </c>
      <c r="T34" s="13"/>
    </row>
    <row r="35" spans="1:20" ht="17.25">
      <c r="A35" s="25" t="s">
        <v>47</v>
      </c>
      <c r="B35" s="29"/>
      <c r="C35" s="5" t="s">
        <v>48</v>
      </c>
      <c r="D35" s="12">
        <v>2200</v>
      </c>
      <c r="E35" s="12">
        <v>2200</v>
      </c>
      <c r="F35" s="12">
        <v>1100</v>
      </c>
      <c r="G35" s="12">
        <v>2500</v>
      </c>
      <c r="H35" s="12"/>
      <c r="I35" s="12"/>
      <c r="J35" s="12"/>
      <c r="K35" s="12">
        <v>42</v>
      </c>
      <c r="L35" s="12"/>
      <c r="M35" s="12"/>
      <c r="N35" s="12"/>
      <c r="O35" s="12"/>
      <c r="P35" s="12"/>
      <c r="Q35" s="12"/>
      <c r="R35" s="12"/>
      <c r="S35" s="13">
        <f t="shared" si="0"/>
        <v>8042</v>
      </c>
      <c r="T35" s="21">
        <f>(S35+S36+S37+S38+S39+S40+S41+S42)/(S3)*100</f>
        <v>95.105850216253131</v>
      </c>
    </row>
    <row r="36" spans="1:20" ht="17.25">
      <c r="A36" s="25"/>
      <c r="B36" s="30"/>
      <c r="C36" s="5" t="s">
        <v>49</v>
      </c>
      <c r="D36" s="12">
        <v>300</v>
      </c>
      <c r="E36" s="12">
        <v>2000</v>
      </c>
      <c r="F36" s="12">
        <v>100</v>
      </c>
      <c r="G36" s="12">
        <v>1000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3">
        <f t="shared" si="0"/>
        <v>3400</v>
      </c>
      <c r="T36" s="13"/>
    </row>
    <row r="37" spans="1:20" ht="17.25">
      <c r="A37" s="25"/>
      <c r="B37" s="30"/>
      <c r="C37" s="5" t="s">
        <v>50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>
        <v>1980</v>
      </c>
      <c r="O37" s="12"/>
      <c r="P37" s="12">
        <v>20</v>
      </c>
      <c r="Q37" s="12"/>
      <c r="R37" s="12"/>
      <c r="S37" s="13">
        <f t="shared" si="0"/>
        <v>2000</v>
      </c>
      <c r="T37" s="13"/>
    </row>
    <row r="38" spans="1:20" ht="17.25">
      <c r="A38" s="25"/>
      <c r="B38" s="30"/>
      <c r="C38" s="5" t="s">
        <v>51</v>
      </c>
      <c r="D38" s="12"/>
      <c r="E38" s="12"/>
      <c r="F38" s="12"/>
      <c r="G38" s="12"/>
      <c r="H38" s="12"/>
      <c r="I38" s="12">
        <v>350</v>
      </c>
      <c r="J38" s="12"/>
      <c r="K38" s="12"/>
      <c r="L38" s="12"/>
      <c r="M38" s="12"/>
      <c r="N38" s="12"/>
      <c r="O38" s="12"/>
      <c r="P38" s="12"/>
      <c r="Q38" s="12"/>
      <c r="R38" s="12"/>
      <c r="S38" s="13">
        <f t="shared" si="0"/>
        <v>350</v>
      </c>
      <c r="T38" s="13"/>
    </row>
    <row r="39" spans="1:20" ht="17.25">
      <c r="A39" s="25"/>
      <c r="B39" s="30"/>
      <c r="C39" s="11" t="s">
        <v>52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3">
        <f t="shared" si="0"/>
        <v>0</v>
      </c>
      <c r="T39" s="13"/>
    </row>
    <row r="40" spans="1:20" ht="17.25">
      <c r="A40" s="25"/>
      <c r="B40" s="30"/>
      <c r="C40" s="11" t="s">
        <v>59</v>
      </c>
      <c r="D40" s="12"/>
      <c r="E40" s="12"/>
      <c r="F40" s="12"/>
      <c r="G40" s="12"/>
      <c r="H40" s="12"/>
      <c r="I40" s="12"/>
      <c r="J40" s="12"/>
      <c r="K40" s="12"/>
      <c r="L40" s="12">
        <v>1900</v>
      </c>
      <c r="M40" s="12"/>
      <c r="N40" s="12"/>
      <c r="O40" s="12"/>
      <c r="P40" s="12"/>
      <c r="Q40" s="12"/>
      <c r="R40" s="12"/>
      <c r="S40" s="13">
        <f t="shared" si="0"/>
        <v>1900</v>
      </c>
      <c r="T40" s="13"/>
    </row>
    <row r="41" spans="1:20" ht="17.25">
      <c r="A41" s="25"/>
      <c r="B41" s="30"/>
      <c r="C41" s="11" t="s">
        <v>58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3">
        <f t="shared" si="0"/>
        <v>0</v>
      </c>
      <c r="T41" s="13"/>
    </row>
    <row r="42" spans="1:20" ht="17.25">
      <c r="A42" s="25"/>
      <c r="B42" s="31"/>
      <c r="C42" s="11" t="s">
        <v>53</v>
      </c>
      <c r="D42" s="12"/>
      <c r="E42" s="12"/>
      <c r="F42" s="12"/>
      <c r="G42" s="12"/>
      <c r="H42" s="12"/>
      <c r="I42" s="12"/>
      <c r="J42" s="12"/>
      <c r="K42" s="12">
        <v>20</v>
      </c>
      <c r="L42" s="12"/>
      <c r="M42" s="12"/>
      <c r="N42" s="12">
        <v>1000</v>
      </c>
      <c r="O42" s="12"/>
      <c r="P42" s="12"/>
      <c r="Q42" s="12"/>
      <c r="R42" s="12"/>
      <c r="S42" s="13">
        <f t="shared" si="0"/>
        <v>1020</v>
      </c>
      <c r="T42" s="13"/>
    </row>
    <row r="43" spans="1:20" ht="17.25">
      <c r="A43" s="17"/>
      <c r="B43" s="18"/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13"/>
      <c r="T43" s="13"/>
    </row>
    <row r="44" spans="1:20" ht="17.25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2">
        <f>(S4+S5+S6+S7+S8+S9+S10+S11+S12+S13+S14+S15+S16+S17+S18+S19+S20+S21+S22+S23+S24+S25+S26+S27+S28+S29+S30+S31+S32+S33+S34+S35+S36+S37+S38+S39+S40+S41+S42)/(7*S3)*100</f>
        <v>69.038405255113659</v>
      </c>
      <c r="T44" s="14"/>
    </row>
  </sheetData>
  <mergeCells count="17">
    <mergeCell ref="A1:T1"/>
    <mergeCell ref="A2:C2"/>
    <mergeCell ref="A3:C3"/>
    <mergeCell ref="A4:A6"/>
    <mergeCell ref="A7:A12"/>
    <mergeCell ref="B4:B6"/>
    <mergeCell ref="A44:R44"/>
    <mergeCell ref="A13:A19"/>
    <mergeCell ref="D10:R10"/>
    <mergeCell ref="A20:A34"/>
    <mergeCell ref="A35:A42"/>
    <mergeCell ref="B20:B25"/>
    <mergeCell ref="B26:B31"/>
    <mergeCell ref="B7:B12"/>
    <mergeCell ref="B13:B19"/>
    <mergeCell ref="B32:B34"/>
    <mergeCell ref="B35:B4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asan</cp:lastModifiedBy>
  <cp:lastPrinted>2016-02-03T04:19:26Z</cp:lastPrinted>
  <dcterms:created xsi:type="dcterms:W3CDTF">2016-01-26T06:17:59Z</dcterms:created>
  <dcterms:modified xsi:type="dcterms:W3CDTF">2016-02-03T05:14:39Z</dcterms:modified>
</cp:coreProperties>
</file>